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96" name="ID_FF26713556C6473D8FE4D972F0D908C3"/>
        <xdr:cNvPicPr>
          <a:picLocks noChangeAspect="1"/>
        </xdr:cNvPicPr>
      </xdr:nvPicPr>
      <xdr:blipFill>
        <a:blip r:embed="rId1"/>
        <a:stretch>
          <a:fillRect/>
        </a:stretch>
      </xdr:blipFill>
      <xdr:spPr>
        <a:xfrm>
          <a:off x="6697980" y="833120"/>
          <a:ext cx="3857625" cy="9429750"/>
        </a:xfrm>
        <a:prstGeom prst="rect">
          <a:avLst/>
        </a:prstGeom>
        <a:noFill/>
        <a:ln w="9525">
          <a:noFill/>
        </a:ln>
      </xdr:spPr>
    </xdr:pic>
  </etc:cellImage>
  <etc:cellImage>
    <xdr:pic>
      <xdr:nvPicPr>
        <xdr:cNvPr id="1056" name="ID_9DF4B10EB69145DFA87CD5110B832D79"/>
        <xdr:cNvPicPr>
          <a:picLocks noChangeAspect="1"/>
        </xdr:cNvPicPr>
      </xdr:nvPicPr>
      <xdr:blipFill>
        <a:blip r:embed="rId2"/>
        <a:stretch>
          <a:fillRect/>
        </a:stretch>
      </xdr:blipFill>
      <xdr:spPr>
        <a:xfrm>
          <a:off x="1568450" y="9140825"/>
          <a:ext cx="935355" cy="615950"/>
        </a:xfrm>
        <a:prstGeom prst="rect">
          <a:avLst/>
        </a:prstGeom>
        <a:noFill/>
        <a:ln w="9525">
          <a:noFill/>
        </a:ln>
      </xdr:spPr>
    </xdr:pic>
  </etc:cellImage>
  <etc:cellImage>
    <xdr:pic>
      <xdr:nvPicPr>
        <xdr:cNvPr id="97" name="ID_CC64B7DE2A36422A8C3179C6BDF26BF8"/>
        <xdr:cNvPicPr>
          <a:picLocks noChangeAspect="1"/>
        </xdr:cNvPicPr>
      </xdr:nvPicPr>
      <xdr:blipFill>
        <a:blip r:embed="rId3"/>
        <a:stretch>
          <a:fillRect/>
        </a:stretch>
      </xdr:blipFill>
      <xdr:spPr>
        <a:xfrm>
          <a:off x="6697980" y="1468120"/>
          <a:ext cx="1600200" cy="6286500"/>
        </a:xfrm>
        <a:prstGeom prst="rect">
          <a:avLst/>
        </a:prstGeom>
        <a:noFill/>
        <a:ln w="9525">
          <a:noFill/>
        </a:ln>
      </xdr:spPr>
    </xdr:pic>
  </etc:cellImage>
  <etc:cellImage>
    <xdr:pic>
      <xdr:nvPicPr>
        <xdr:cNvPr id="98" name="ID_733300EBA91C4A76B82617A1ED97C4C6"/>
        <xdr:cNvPicPr>
          <a:picLocks noChangeAspect="1"/>
        </xdr:cNvPicPr>
      </xdr:nvPicPr>
      <xdr:blipFill>
        <a:blip r:embed="rId4"/>
        <a:stretch>
          <a:fillRect/>
        </a:stretch>
      </xdr:blipFill>
      <xdr:spPr>
        <a:xfrm>
          <a:off x="6697980" y="2103120"/>
          <a:ext cx="2486025" cy="2514600"/>
        </a:xfrm>
        <a:prstGeom prst="rect">
          <a:avLst/>
        </a:prstGeom>
        <a:noFill/>
        <a:ln w="9525">
          <a:noFill/>
        </a:ln>
      </xdr:spPr>
    </xdr:pic>
  </etc:cellImage>
  <etc:cellImage>
    <xdr:pic>
      <xdr:nvPicPr>
        <xdr:cNvPr id="1051" name="ID_6052ED64A2F64594A191C183DEFE9DA8"/>
        <xdr:cNvPicPr>
          <a:picLocks noChangeAspect="1" noChangeArrowheads="1"/>
        </xdr:cNvPicPr>
      </xdr:nvPicPr>
      <xdr:blipFill>
        <a:blip r:embed="rId5" cstate="print"/>
        <a:srcRect/>
        <a:stretch>
          <a:fillRect/>
        </a:stretch>
      </xdr:blipFill>
      <xdr:spPr>
        <a:xfrm>
          <a:off x="1593215" y="2159000"/>
          <a:ext cx="818515" cy="678815"/>
        </a:xfrm>
        <a:prstGeom prst="rect">
          <a:avLst/>
        </a:prstGeom>
        <a:noFill/>
        <a:ln w="9525">
          <a:noFill/>
          <a:miter lim="800000"/>
          <a:headEnd/>
          <a:tailEnd/>
        </a:ln>
      </xdr:spPr>
    </xdr:pic>
  </etc:cellImage>
  <etc:cellImage>
    <xdr:pic>
      <xdr:nvPicPr>
        <xdr:cNvPr id="95" name="ID_A3A95AD559C141DCA8267D2D8C292F04"/>
        <xdr:cNvPicPr>
          <a:picLocks noChangeAspect="1"/>
        </xdr:cNvPicPr>
      </xdr:nvPicPr>
      <xdr:blipFill>
        <a:blip r:embed="rId6"/>
        <a:stretch>
          <a:fillRect/>
        </a:stretch>
      </xdr:blipFill>
      <xdr:spPr>
        <a:xfrm>
          <a:off x="7132320" y="1798320"/>
          <a:ext cx="4048125" cy="3419475"/>
        </a:xfrm>
        <a:prstGeom prst="rect">
          <a:avLst/>
        </a:prstGeom>
        <a:noFill/>
        <a:ln w="9525">
          <a:noFill/>
        </a:ln>
      </xdr:spPr>
    </xdr:pic>
  </etc:cellImage>
  <etc:cellImage>
    <xdr:pic>
      <xdr:nvPicPr>
        <xdr:cNvPr id="283" name="ID_04CC3B3515AA42C28C9242E088E34992"/>
        <xdr:cNvPicPr>
          <a:picLocks noChangeAspect="1"/>
        </xdr:cNvPicPr>
      </xdr:nvPicPr>
      <xdr:blipFill>
        <a:blip r:embed="rId7"/>
        <a:stretch>
          <a:fillRect/>
        </a:stretch>
      </xdr:blipFill>
      <xdr:spPr>
        <a:xfrm>
          <a:off x="6523990" y="10419080"/>
          <a:ext cx="546100" cy="532765"/>
        </a:xfrm>
        <a:prstGeom prst="rect">
          <a:avLst/>
        </a:prstGeom>
        <a:noFill/>
        <a:ln w="9525">
          <a:noFill/>
        </a:ln>
      </xdr:spPr>
    </xdr:pic>
  </etc:cellImage>
  <etc:cellImage>
    <xdr:pic>
      <xdr:nvPicPr>
        <xdr:cNvPr id="99" name="ID_439F821EBA274C2A87043F8AEE633767"/>
        <xdr:cNvPicPr>
          <a:picLocks noChangeAspect="1"/>
        </xdr:cNvPicPr>
      </xdr:nvPicPr>
      <xdr:blipFill>
        <a:blip r:embed="rId8"/>
        <a:stretch>
          <a:fillRect/>
        </a:stretch>
      </xdr:blipFill>
      <xdr:spPr>
        <a:xfrm>
          <a:off x="9540875" y="4067175"/>
          <a:ext cx="2541905" cy="1539240"/>
        </a:xfrm>
        <a:prstGeom prst="rect">
          <a:avLst/>
        </a:prstGeom>
      </xdr:spPr>
    </xdr:pic>
  </etc:cellImage>
  <etc:cellImage>
    <xdr:pic>
      <xdr:nvPicPr>
        <xdr:cNvPr id="284" name="ID_E27B22C2EF9741AF93E128691614BDD2"/>
        <xdr:cNvPicPr>
          <a:picLocks noChangeAspect="1"/>
        </xdr:cNvPicPr>
      </xdr:nvPicPr>
      <xdr:blipFill>
        <a:blip r:embed="rId9"/>
        <a:stretch>
          <a:fillRect/>
        </a:stretch>
      </xdr:blipFill>
      <xdr:spPr>
        <a:xfrm>
          <a:off x="6473190" y="11111865"/>
          <a:ext cx="447675" cy="638810"/>
        </a:xfrm>
        <a:prstGeom prst="rect">
          <a:avLst/>
        </a:prstGeom>
        <a:noFill/>
        <a:ln w="9525">
          <a:noFill/>
        </a:ln>
      </xdr:spPr>
    </xdr:pic>
  </etc:cellImage>
  <etc:cellImage>
    <xdr:pic>
      <xdr:nvPicPr>
        <xdr:cNvPr id="282" name="ID_0AD0AA81FF0C402C9C31249DE4FAE8CC"/>
        <xdr:cNvPicPr/>
      </xdr:nvPicPr>
      <xdr:blipFill>
        <a:blip r:embed="rId10"/>
        <a:stretch>
          <a:fillRect/>
        </a:stretch>
      </xdr:blipFill>
      <xdr:spPr>
        <a:xfrm>
          <a:off x="6510655" y="11910695"/>
          <a:ext cx="375920" cy="352425"/>
        </a:xfrm>
        <a:prstGeom prst="rect">
          <a:avLst/>
        </a:prstGeom>
        <a:noFill/>
        <a:ln>
          <a:noFill/>
        </a:ln>
      </xdr:spPr>
    </xdr:pic>
  </etc:cellImage>
</etc:cellImages>
</file>

<file path=xl/sharedStrings.xml><?xml version="1.0" encoding="utf-8"?>
<sst xmlns="http://schemas.openxmlformats.org/spreadsheetml/2006/main" count="48" uniqueCount="37">
  <si>
    <t>连城县智慧养老融合发展项目-莲西医养中心医养设备采购项目（电器）
采购清单</t>
  </si>
  <si>
    <t>电器</t>
  </si>
  <si>
    <t>序号</t>
  </si>
  <si>
    <t>货物
名称</t>
  </si>
  <si>
    <t>技术参数</t>
  </si>
  <si>
    <t>数量</t>
  </si>
  <si>
    <t>单位</t>
  </si>
  <si>
    <t>单价</t>
  </si>
  <si>
    <t>金额</t>
  </si>
  <si>
    <t>参考
图片</t>
  </si>
  <si>
    <t>备注</t>
  </si>
  <si>
    <t>烘洗一体机</t>
  </si>
  <si>
    <t>产品能效：一级
电 机 类 型:BLDC变频电机
洗 涤 容 量:10kg
烘干容量：10kg
额定电压：220V
42℃热泵低温柔烘
蒸汽消毒洗</t>
  </si>
  <si>
    <t>台</t>
  </si>
  <si>
    <t>大功率挂烫机</t>
  </si>
  <si>
    <t>2000W以上，支持挂烫，支持平烫，三档调温，水箱容量2Ｌ42g/min 大蒸汽*快速除皱500kPa 增压蒸汽定型</t>
  </si>
  <si>
    <t>活动烫台</t>
  </si>
  <si>
    <t>1、面板尺寸：90*30ＣＭ，打开高度：79ＣＭ
2、材质：塑料面板，钢制脚架</t>
  </si>
  <si>
    <t>个</t>
  </si>
  <si>
    <t>消毒柜</t>
  </si>
  <si>
    <t>1、容量：300升
2、保洁方式：紫外线+热风
3、额定功率：725W
4、机身尺寸：570*440*1630mm；内胆尺寸：565*380*1400mm
5、内胆材质：不锈钢
6、消毒温度:55℃</t>
  </si>
  <si>
    <t>电视机</t>
  </si>
  <si>
    <t xml:space="preserve"> RAM:2G，ROM:32G
 物理分辨率:3840×2160
 屏显比例:16:9
 整机额定功率:95W
 响应速度:6.5ms
 工作电压:220V 60Hz
 WiFi：2.4G&amp;5G
 输入(2路 HDMI、1 路 TV(RF)输入 、2路 USB2.0 接口，1 路网络接口)
 输出( 数字音频输出 SPDIF*1, AV*1)
 裸机 尺寸mm(长×厚× 高):1666*72*958mm(不含底座) 
 支持WiFi、蓝牙连接、红外遥控器、支持DTMB、DVB-C 数字信号
支持HDMI CEC/酒店功能;支持对接第三方系统，如 PMS,会员系统，客控，机器人等。
 支持远场AI语音
酒店商用VOD点播
ToB应用商城/刷机市场/商用版本多屏互动（私密投屏）
主界面小享酒店系统</t>
  </si>
  <si>
    <t>RAM:2G，ROM:32G
 物理分辨率:3840×2160
屏显比例:16:9
整机额定功率:95W
响应速度:6.5ms
工作电压:220V 60Hz
WiFi：2.4G&amp;5G
输入(2路 HDMI、1 路 TV(RF)输入 、2路 USB2.0 接口，1 路网络接口)
 输出( 数字音频输出 SPDIF*1, AV*1)
裸机 尺寸mm(长×厚× 高):1226*72*711mm(不含底座) 
支持WiFi、蓝牙连接、红外遥控器、支持DTMB、DVB-C 数字信号
支持HDMI CEC/酒店功能;支持对接第三方系统，如 PMS,会员系统，客控，机器人等。
 支持远场AI语音
 酒店商用VOD点播
 ToB应用商城/刷机市场/商用版本多屏互动（私密投屏）
 主界面小享酒店系统</t>
  </si>
  <si>
    <t>小冰吧</t>
  </si>
  <si>
    <t>1、尺寸：470*445*495mm
2、总容积：45升
3、耗电量：0.33KW.H-24H
4、能效等级：一级能效</t>
  </si>
  <si>
    <t>保险柜</t>
  </si>
  <si>
    <r>
      <rPr>
        <sz val="10"/>
        <rFont val="微软雅黑"/>
        <charset val="134"/>
      </rPr>
      <t>尺寸：400W×350D×150Hmm  箱体/门板厚度:1.5/4mm (冷轧钢板)
一、主要功能及特点：                                                                                                                                                                  
1、空间优化：内置空间可存放相机、A4文件夹、15吋笔记本电脑等；   
2、结构安全：双锁舌结构；防钻铰链；加强钢结构，高强度密封焊接；
3、环保工艺：控制板采用进口元器件和SMT工艺；耐腐蚀的磷化前处理及粉末喷涂；全过程加工工艺符合欧盟RoHS要求；产品符合欧盟CE要求；                                                                                                                                                                          4、智能编码：采用进口芯片，软件自主研发；开锁后密码任意更改；4～6位主、客密码分级管理；密匙量100万以上；                                                                                                                                                                     
5、声光提示：六位数码大屏背光显示，可设置密码回显功能或隐藏数字显示，易记、安全；按键附声音提示；
6、便捷操作：独有的5分钟内一键关门，超时密码重新设置；                                                                                                              
7、开门保护： 德国技术制造的气压杆伸缩寿命次数10万次以上，可任意角度停止，安全可靠；                                                                                                                                              8、应急开锁：万能管理钥匙，电控系统没电情况下应急取物；解码器在忘记密码情况开锁；                                                                                                                                                  9、驱动方式：直流减速电机驱动，寿命30万次以上；智能检测锁止机构，具有自保和自锁功能；                                                 
10、记录查询:可对保险箱参数设置及开锁，终端解码器可查询200条开锁记录，通过电脑终端存储数据或打印；                                                                                                                                                                    
11、ADA按键：带盲点ADA薄膜按键，寿命测试10万次以上；                                                                                               
12、电源及能耗：4节1.5V的AA干电池供电，耐用环保，动态功耗使用6000次以上，静态待机时间4年以上；可以提供后备外接电源供应急开启；                                                                                                                                                                              13、欠压报警：低压报警提示，之后可操作100次以上，待机200小时以上；                                                                
14、ESD抗静电：＞6000V；                                                                                                                                           
15、密码保护：错误密码连续三次输入，键盘锁定5分钟，阻断恶意入侵；                                   　                                                  
16、安装方式：产品可选地面安装或墙壁安装 ；                                                                                                       
17、操作指引：提供中英标准说明牌，同时根据需求制作其他语种的说明牌；·                                                                    
18、 颜色：保险箱:黑色；                                                                                                                           
19、开门方式：开门方式为上翻；
二、主要材质标准： 
1、冷扎钢板：依据GB/T 4336-2016《碳素钢和中低合金钢 多元素含量的测定 火花放电原子发射光谱法(常规法)》:QB/T 3832-1999《轻工产品金属镀层腐蚀试验结果的评价》;QB/T3828-1999《轻工产品金属镀层和化学处理层的耐腐蚀试验方法 铜盐加速乙酸盐雾试验(CASS)法》:GB/T 3325-2017《金属家具通用技术条件》:GB/T 11253-2019《碳素结构钢冷轧钢板及钢带》:GB/T 10561-2005《钢中非金属夹杂物含量的测定一标准评级图显微检验法》:GB/T224-2019《钢的脱碳层深度测定法》:GB/T 10561-2023《钢中非金属夹杂物含量的测定 标准评级图显微检验法》的检测标准。产品表面涂饰层/覆面材料理化性能：金属喷漆（塑)涂层的硬度≥5H；铜盐加速乙酸盐雾试验(CASS)连续喷雾500h镀(涂)层对基体的保护等级和镀(涂)层本身耐腐蚀等级≥10级；力学性能、化学成分（质量分数)/%的单项评价均为：合格</t>
    </r>
    <r>
      <rPr>
        <sz val="10"/>
        <color rgb="FFFF0000"/>
        <rFont val="微软雅黑"/>
        <charset val="134"/>
      </rPr>
      <t>。</t>
    </r>
    <r>
      <rPr>
        <b/>
        <sz val="10"/>
        <color rgb="FFFF0000"/>
        <rFont val="微软雅黑"/>
        <charset val="134"/>
      </rPr>
      <t>须提供具有检验检测机构资质的第三方机构出具的检验检测报告复印件佐证，检测报告上须体现“CMA” 标志，否则视为未提供。</t>
    </r>
    <r>
      <rPr>
        <sz val="10"/>
        <color rgb="FFFF0000"/>
        <rFont val="微软雅黑"/>
        <charset val="134"/>
      </rPr>
      <t xml:space="preserve">
2、</t>
    </r>
    <r>
      <rPr>
        <sz val="10"/>
        <rFont val="微软雅黑"/>
        <charset val="134"/>
      </rPr>
      <t>塑粉(静电喷涂粉末）：依据HG/T 2006-2022《热固性和热塑性粉末涂料》的检测标准。I型1类热固性粉末涂料的要求：耐酸性[3%(质量分数)盐酸溶液]240h无异常；耐盐雾性（中性）：检测结果为划痕处单向腐蚀蔓延度≤0.9mm 。未划痕处无起泡、生锈、开裂、剥落等异常现象；</t>
    </r>
    <r>
      <rPr>
        <sz val="10"/>
        <color rgb="FFFF0000"/>
        <rFont val="微软雅黑"/>
        <charset val="134"/>
      </rPr>
      <t xml:space="preserve"> </t>
    </r>
    <r>
      <rPr>
        <b/>
        <sz val="10"/>
        <color rgb="FFFF0000"/>
        <rFont val="微软雅黑"/>
        <charset val="134"/>
      </rPr>
      <t>须提供具有检验检测机构资质的第三方机构出具的检验检测报告复印件佐证，检测报告上须体现“CMA” 标志，否则视为未提供。</t>
    </r>
  </si>
  <si>
    <t>应急手电</t>
  </si>
  <si>
    <t>1、感应开关，即拿即亮
2、USB充电
3、超长待机，超远射程
4、夜光警示</t>
  </si>
  <si>
    <t>吹风机</t>
  </si>
  <si>
    <t xml:space="preserve">产品尺寸：273*89*68mm
功率：1600W  AC 220V-50/60Hz
1、11万转高速马达风速，2亿级负离子护发
2、加长线1.8米，磁吸式360度旋转风嘴
3、恒温，冷风，热风3种风速模式，一键切换多种风感模式可选                       </t>
  </si>
  <si>
    <t>电热水壶</t>
  </si>
  <si>
    <t>1、食品级304不锈钢双层防烫，无焊缝钢煲 可收纳绕线盘，人体工学手柄；
2、容量:0.8L；
3、产品尺寸:194x135.8x202mm；
4、一键开盖便携设计单手操作，轻松开盖；
5、额定功率:1000W；
6额定电压:220v；
7额定频率:50Hz</t>
  </si>
  <si>
    <t>人体秤</t>
  </si>
  <si>
    <t>产品尺寸  313*283*24.5MM
产品材质 钢化玻璃+ABS塑料 
产品量程 180kg/396lb 
分度值 d=100g/0.2lb/产品单位  kg/lb/st:lb
LED尺寸   67*32MM /电源4*1.5V  AAA电池
自动开关机，省时省电，带室内温度显示/LED隐屏显示/ 无屏面板/PAD全包结构， 10S/大G超灵敏传感器，分度值0.1kg超精准/6mm超厚高强度钢化玻璃/ABS圆包边设计，防撞防摔，防尘防潮防侧翻</t>
  </si>
  <si>
    <t>电器合计：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</si>
</sst>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_);[Red]\([$￥-804]#,##0.00\)"/>
    <numFmt numFmtId="177" formatCode="[$￥-804]#,##0.00"/>
    <numFmt numFmtId="178" formatCode="[DBNum2][$RMB]General;[Red][DBNum2][$RMB]General"/>
  </numFmts>
  <fonts count="29">
    <font>
      <sz val="11"/>
      <color theme="1"/>
      <name val="宋体"/>
      <charset val="134"/>
      <scheme val="minor"/>
    </font>
    <font>
      <b/>
      <sz val="16"/>
      <color theme="1"/>
      <name val="宋体"/>
      <charset val="134"/>
      <scheme val="minor"/>
    </font>
    <font>
      <b/>
      <sz val="11"/>
      <name val="微软雅黑"/>
      <charset val="134"/>
    </font>
    <font>
      <sz val="11"/>
      <name val="微软雅黑"/>
      <charset val="134"/>
    </font>
    <font>
      <sz val="11"/>
      <color theme="1"/>
      <name val="微软雅黑"/>
      <charset val="134"/>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6"/>
    </font>
    <font>
      <sz val="11"/>
      <color indexed="8"/>
      <name val="宋体"/>
      <charset val="134"/>
    </font>
    <font>
      <sz val="10"/>
      <color rgb="FFFF0000"/>
      <name val="微软雅黑"/>
      <charset val="134"/>
    </font>
    <font>
      <b/>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0" applyNumberFormat="0" applyFill="0" applyAlignment="0" applyProtection="0">
      <alignment vertical="center"/>
    </xf>
    <xf numFmtId="0" fontId="12" fillId="0" borderId="20" applyNumberFormat="0" applyFill="0" applyAlignment="0" applyProtection="0">
      <alignment vertical="center"/>
    </xf>
    <xf numFmtId="0" fontId="13" fillId="0" borderId="21" applyNumberFormat="0" applyFill="0" applyAlignment="0" applyProtection="0">
      <alignment vertical="center"/>
    </xf>
    <xf numFmtId="0" fontId="13" fillId="0" borderId="0" applyNumberFormat="0" applyFill="0" applyBorder="0" applyAlignment="0" applyProtection="0">
      <alignment vertical="center"/>
    </xf>
    <xf numFmtId="0" fontId="14" fillId="3" borderId="22" applyNumberFormat="0" applyAlignment="0" applyProtection="0">
      <alignment vertical="center"/>
    </xf>
    <xf numFmtId="0" fontId="15" fillId="4" borderId="23" applyNumberFormat="0" applyAlignment="0" applyProtection="0">
      <alignment vertical="center"/>
    </xf>
    <xf numFmtId="0" fontId="16" fillId="4" borderId="22" applyNumberFormat="0" applyAlignment="0" applyProtection="0">
      <alignment vertical="center"/>
    </xf>
    <xf numFmtId="0" fontId="17" fillId="5" borderId="24" applyNumberFormat="0" applyAlignment="0" applyProtection="0">
      <alignment vertical="center"/>
    </xf>
    <xf numFmtId="0" fontId="18" fillId="0" borderId="25" applyNumberFormat="0" applyFill="0" applyAlignment="0" applyProtection="0">
      <alignment vertical="center"/>
    </xf>
    <xf numFmtId="0" fontId="19" fillId="0" borderId="2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Border="0">
      <alignment vertical="center"/>
    </xf>
    <xf numFmtId="176" fontId="26" fillId="0" borderId="0">
      <alignment vertical="center"/>
    </xf>
    <xf numFmtId="177" fontId="26" fillId="0" borderId="0"/>
    <xf numFmtId="177" fontId="0" fillId="0" borderId="0">
      <alignment vertical="center"/>
    </xf>
  </cellStyleXfs>
  <cellXfs count="54">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6" xfId="0" applyFill="1" applyBorder="1" applyAlignment="1">
      <alignment vertical="center"/>
    </xf>
    <xf numFmtId="0" fontId="3" fillId="0" borderId="5" xfId="0" applyNumberFormat="1" applyFont="1" applyFill="1" applyBorder="1" applyAlignment="1">
      <alignment horizontal="left" vertical="center" wrapText="1"/>
    </xf>
    <xf numFmtId="0" fontId="3" fillId="0" borderId="5" xfId="49" applyFont="1" applyFill="1" applyBorder="1" applyAlignment="1">
      <alignment horizontal="left" vertical="center" wrapText="1"/>
    </xf>
    <xf numFmtId="0" fontId="3" fillId="0" borderId="7" xfId="0" applyFont="1" applyFill="1" applyBorder="1" applyAlignment="1">
      <alignment horizontal="center" vertical="center" wrapText="1"/>
    </xf>
    <xf numFmtId="177" fontId="3" fillId="0" borderId="8" xfId="5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8" xfId="51"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52" applyNumberFormat="1" applyFont="1" applyFill="1" applyBorder="1" applyAlignment="1">
      <alignment horizontal="center" vertical="center" wrapText="1"/>
    </xf>
    <xf numFmtId="0" fontId="0" fillId="0" borderId="9" xfId="0" applyFill="1" applyBorder="1" applyAlignment="1">
      <alignment horizontal="center" vertical="center"/>
    </xf>
    <xf numFmtId="0" fontId="3" fillId="0" borderId="10" xfId="0" applyFont="1" applyFill="1" applyBorder="1" applyAlignment="1">
      <alignment horizontal="center" vertical="center" wrapText="1"/>
    </xf>
    <xf numFmtId="177" fontId="3" fillId="0" borderId="11" xfId="50" applyNumberFormat="1" applyFont="1" applyFill="1" applyBorder="1" applyAlignment="1">
      <alignment horizontal="center" vertical="center" wrapText="1"/>
    </xf>
    <xf numFmtId="0" fontId="5" fillId="0" borderId="11"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1" xfId="51"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11" xfId="52" applyNumberFormat="1" applyFont="1" applyFill="1" applyBorder="1" applyAlignment="1">
      <alignment horizontal="center" vertical="center" wrapText="1"/>
    </xf>
    <xf numFmtId="0" fontId="0" fillId="0" borderId="12" xfId="0" applyFill="1" applyBorder="1" applyAlignment="1">
      <alignment horizontal="center" vertical="center"/>
    </xf>
    <xf numFmtId="0" fontId="3" fillId="0" borderId="13" xfId="0" applyFont="1" applyFill="1" applyBorder="1" applyAlignment="1">
      <alignment horizontal="center" vertical="center" wrapText="1"/>
    </xf>
    <xf numFmtId="177" fontId="3" fillId="0" borderId="14" xfId="50" applyNumberFormat="1" applyFont="1" applyFill="1" applyBorder="1" applyAlignment="1">
      <alignment horizontal="center" vertical="center" wrapText="1"/>
    </xf>
    <xf numFmtId="0" fontId="5" fillId="0" borderId="14"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4" xfId="51"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14" xfId="52" applyNumberFormat="1" applyFont="1" applyFill="1" applyBorder="1" applyAlignment="1">
      <alignment horizontal="center" vertical="center" wrapText="1"/>
    </xf>
    <xf numFmtId="0" fontId="0" fillId="0" borderId="15" xfId="0" applyFill="1" applyBorder="1" applyAlignment="1">
      <alignment horizontal="center" vertical="center"/>
    </xf>
    <xf numFmtId="177" fontId="3" fillId="0" borderId="5" xfId="50" applyNumberFormat="1" applyFont="1" applyFill="1" applyBorder="1" applyAlignment="1">
      <alignment horizontal="left" vertical="center" wrapText="1"/>
    </xf>
    <xf numFmtId="177" fontId="3" fillId="0" borderId="5" xfId="52" applyFont="1" applyFill="1" applyBorder="1" applyAlignment="1">
      <alignment horizontal="left" vertical="center" wrapText="1"/>
    </xf>
    <xf numFmtId="0" fontId="3" fillId="0" borderId="5" xfId="51"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5" xfId="52" applyNumberFormat="1"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178" fontId="2" fillId="0" borderId="17" xfId="0" applyNumberFormat="1" applyFont="1" applyFill="1" applyBorder="1" applyAlignment="1">
      <alignment horizontal="left" vertical="center" wrapText="1"/>
    </xf>
    <xf numFmtId="178" fontId="2" fillId="0" borderId="17" xfId="0" applyNumberFormat="1" applyFont="1" applyFill="1" applyBorder="1" applyAlignment="1">
      <alignment horizontal="center" vertical="center" wrapText="1"/>
    </xf>
    <xf numFmtId="7" fontId="2" fillId="0" borderId="17" xfId="0" applyNumberFormat="1" applyFont="1" applyFill="1" applyBorder="1" applyAlignment="1">
      <alignment horizontal="center" vertical="center" wrapText="1"/>
    </xf>
    <xf numFmtId="7" fontId="2" fillId="0" borderId="17" xfId="0" applyNumberFormat="1" applyFont="1" applyFill="1" applyBorder="1" applyAlignment="1">
      <alignment horizontal="left" vertical="center" wrapText="1"/>
    </xf>
    <xf numFmtId="0" fontId="0" fillId="0" borderId="18" xfId="0"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普通 3 2 12" xfId="50"/>
    <cellStyle name="Normal 3 2 2 3 5" xfId="51"/>
    <cellStyle name="常规 217"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pane ySplit="3" topLeftCell="A16" activePane="bottomLeft" state="frozen"/>
      <selection/>
      <selection pane="bottomLeft" activeCell="F11" sqref="F11:F13"/>
    </sheetView>
  </sheetViews>
  <sheetFormatPr defaultColWidth="8.89166666666667" defaultRowHeight="13.5"/>
  <cols>
    <col min="1" max="1" width="4.25" style="1" customWidth="1"/>
    <col min="2" max="2" width="7.88333333333333" style="1" customWidth="1"/>
    <col min="3" max="3" width="43" style="1" customWidth="1"/>
    <col min="4" max="4" width="5.75" style="2" customWidth="1"/>
    <col min="5" max="5" width="5.5" style="2" customWidth="1"/>
    <col min="6" max="6" width="6.38333333333333" style="2" customWidth="1"/>
    <col min="7" max="7" width="8" style="2" customWidth="1"/>
    <col min="8" max="8" width="8.89166666666667" style="1"/>
    <col min="9" max="9" width="4.38333333333333" style="1" customWidth="1"/>
    <col min="10" max="16384" width="8.89166666666667" style="1"/>
  </cols>
  <sheetData>
    <row r="1" ht="64" customHeight="1" spans="1:9">
      <c r="A1" s="3" t="s">
        <v>0</v>
      </c>
      <c r="B1" s="4"/>
      <c r="C1" s="4"/>
      <c r="D1" s="4"/>
      <c r="E1" s="4"/>
      <c r="F1" s="4"/>
      <c r="G1" s="4"/>
      <c r="H1" s="4"/>
      <c r="I1" s="4"/>
    </row>
    <row r="2" s="1" customFormat="1" ht="30" customHeight="1" spans="1:9">
      <c r="A2" s="5" t="s">
        <v>1</v>
      </c>
      <c r="B2" s="6"/>
      <c r="C2" s="6"/>
      <c r="D2" s="6"/>
      <c r="E2" s="6"/>
      <c r="F2" s="6"/>
      <c r="G2" s="6"/>
      <c r="H2" s="6"/>
      <c r="I2" s="7"/>
    </row>
    <row r="3" s="1" customFormat="1" ht="45" customHeight="1" spans="1:9">
      <c r="A3" s="8" t="s">
        <v>2</v>
      </c>
      <c r="B3" s="9" t="s">
        <v>3</v>
      </c>
      <c r="C3" s="9" t="s">
        <v>4</v>
      </c>
      <c r="D3" s="9" t="s">
        <v>5</v>
      </c>
      <c r="E3" s="9" t="s">
        <v>6</v>
      </c>
      <c r="F3" s="9" t="s">
        <v>7</v>
      </c>
      <c r="G3" s="9" t="s">
        <v>8</v>
      </c>
      <c r="H3" s="9" t="s">
        <v>9</v>
      </c>
      <c r="I3" s="10" t="s">
        <v>10</v>
      </c>
    </row>
    <row r="4" s="1" customFormat="1" ht="150" customHeight="1" spans="1:9">
      <c r="A4" s="11">
        <v>1</v>
      </c>
      <c r="B4" s="12" t="s">
        <v>11</v>
      </c>
      <c r="C4" s="12" t="s">
        <v>12</v>
      </c>
      <c r="D4" s="13">
        <v>3</v>
      </c>
      <c r="E4" s="14" t="s">
        <v>13</v>
      </c>
      <c r="F4" s="14">
        <v>4850</v>
      </c>
      <c r="G4" s="14">
        <f t="shared" ref="G4:G15" si="0">D4*F4</f>
        <v>14550</v>
      </c>
      <c r="H4" s="12" t="str">
        <f>_xlfn.DISPIMG("ID_FF26713556C6473D8FE4D972F0D908C3",1)</f>
        <v>=DISPIMG("ID_FF26713556C6473D8FE4D972F0D908C3",1)</v>
      </c>
      <c r="I4" s="15"/>
    </row>
    <row r="5" s="1" customFormat="1" ht="86" customHeight="1" spans="1:9">
      <c r="A5" s="11">
        <v>2</v>
      </c>
      <c r="B5" s="12" t="s">
        <v>14</v>
      </c>
      <c r="C5" s="16" t="s">
        <v>15</v>
      </c>
      <c r="D5" s="13">
        <v>1</v>
      </c>
      <c r="E5" s="14" t="s">
        <v>13</v>
      </c>
      <c r="F5" s="14">
        <v>420</v>
      </c>
      <c r="G5" s="14">
        <f t="shared" si="0"/>
        <v>420</v>
      </c>
      <c r="H5" s="12" t="str">
        <f>_xlfn.DISPIMG("ID_CC64B7DE2A36422A8C3179C6BDF26BF8",1)</f>
        <v>=DISPIMG("ID_CC64B7DE2A36422A8C3179C6BDF26BF8",1)</v>
      </c>
      <c r="I5" s="15"/>
    </row>
    <row r="6" s="1" customFormat="1" ht="75" customHeight="1" spans="1:9">
      <c r="A6" s="11">
        <v>3</v>
      </c>
      <c r="B6" s="12" t="s">
        <v>16</v>
      </c>
      <c r="C6" s="16" t="s">
        <v>17</v>
      </c>
      <c r="D6" s="13">
        <v>1</v>
      </c>
      <c r="E6" s="14" t="s">
        <v>18</v>
      </c>
      <c r="F6" s="14">
        <v>300</v>
      </c>
      <c r="G6" s="14">
        <f t="shared" si="0"/>
        <v>300</v>
      </c>
      <c r="H6" s="12" t="str">
        <f>_xlfn.DISPIMG("ID_733300EBA91C4A76B82617A1ED97C4C6",1)</f>
        <v>=DISPIMG("ID_733300EBA91C4A76B82617A1ED97C4C6",1)</v>
      </c>
      <c r="I6" s="15"/>
    </row>
    <row r="7" s="1" customFormat="1" ht="142" customHeight="1" spans="1:9">
      <c r="A7" s="11">
        <v>4</v>
      </c>
      <c r="B7" s="12" t="s">
        <v>19</v>
      </c>
      <c r="C7" s="12" t="s">
        <v>20</v>
      </c>
      <c r="D7" s="13">
        <v>3</v>
      </c>
      <c r="E7" s="14" t="s">
        <v>13</v>
      </c>
      <c r="F7" s="14">
        <v>2060</v>
      </c>
      <c r="G7" s="14">
        <f t="shared" si="0"/>
        <v>6180</v>
      </c>
      <c r="H7" s="12"/>
      <c r="I7" s="15"/>
    </row>
    <row r="8" s="1" customFormat="1" ht="351" customHeight="1" spans="1:9">
      <c r="A8" s="11">
        <v>5</v>
      </c>
      <c r="B8" s="12" t="s">
        <v>21</v>
      </c>
      <c r="C8" s="12" t="s">
        <v>22</v>
      </c>
      <c r="D8" s="13">
        <v>55</v>
      </c>
      <c r="E8" s="14" t="s">
        <v>13</v>
      </c>
      <c r="F8" s="14">
        <v>4000</v>
      </c>
      <c r="G8" s="14">
        <f t="shared" si="0"/>
        <v>220000</v>
      </c>
      <c r="H8" s="17" t="str">
        <f>_xlfn.DISPIMG("ID_439F821EBA274C2A87043F8AEE633767",1)</f>
        <v>=DISPIMG("ID_439F821EBA274C2A87043F8AEE633767",1)</v>
      </c>
      <c r="I8" s="15"/>
    </row>
    <row r="9" s="1" customFormat="1" ht="364" customHeight="1" spans="1:9">
      <c r="A9" s="11">
        <v>6</v>
      </c>
      <c r="B9" s="12" t="s">
        <v>21</v>
      </c>
      <c r="C9" s="12" t="s">
        <v>23</v>
      </c>
      <c r="D9" s="13">
        <v>18</v>
      </c>
      <c r="E9" s="14" t="s">
        <v>13</v>
      </c>
      <c r="F9" s="14">
        <v>2265</v>
      </c>
      <c r="G9" s="14">
        <f t="shared" si="0"/>
        <v>40770</v>
      </c>
      <c r="H9" s="17" t="str">
        <f>_xlfn.DISPIMG("ID_439F821EBA274C2A87043F8AEE633767",1)</f>
        <v>=DISPIMG("ID_439F821EBA274C2A87043F8AEE633767",1)</v>
      </c>
      <c r="I9" s="15"/>
    </row>
    <row r="10" s="1" customFormat="1" ht="84" customHeight="1" spans="1:9">
      <c r="A10" s="11">
        <v>7</v>
      </c>
      <c r="B10" s="12" t="s">
        <v>24</v>
      </c>
      <c r="C10" s="12" t="s">
        <v>25</v>
      </c>
      <c r="D10" s="13">
        <v>50</v>
      </c>
      <c r="E10" s="14" t="s">
        <v>13</v>
      </c>
      <c r="F10" s="14">
        <v>1000</v>
      </c>
      <c r="G10" s="14">
        <f t="shared" si="0"/>
        <v>50000</v>
      </c>
      <c r="H10" s="12" t="str">
        <f>_xlfn.DISPIMG("ID_A3A95AD559C141DCA8267D2D8C292F04",1)</f>
        <v>=DISPIMG("ID_A3A95AD559C141DCA8267D2D8C292F04",1)</v>
      </c>
      <c r="I10" s="15"/>
    </row>
    <row r="11" s="1" customFormat="1" ht="409" customHeight="1" spans="1:9">
      <c r="A11" s="18">
        <v>8</v>
      </c>
      <c r="B11" s="19" t="s">
        <v>26</v>
      </c>
      <c r="C11" s="20" t="s">
        <v>27</v>
      </c>
      <c r="D11" s="21">
        <v>50</v>
      </c>
      <c r="E11" s="22" t="s">
        <v>18</v>
      </c>
      <c r="F11" s="23">
        <v>580</v>
      </c>
      <c r="G11" s="21">
        <f t="shared" si="0"/>
        <v>29000</v>
      </c>
      <c r="H11" s="24" t="str">
        <f>_xlfn.DISPIMG("ID_6052ED64A2F64594A191C183DEFE9DA8",1)</f>
        <v>=DISPIMG("ID_6052ED64A2F64594A191C183DEFE9DA8",1)</v>
      </c>
      <c r="I11" s="25"/>
    </row>
    <row r="12" s="1" customFormat="1" ht="327" customHeight="1" spans="1:9">
      <c r="A12" s="26"/>
      <c r="B12" s="27"/>
      <c r="C12" s="28"/>
      <c r="D12" s="29"/>
      <c r="E12" s="30"/>
      <c r="F12" s="31"/>
      <c r="G12" s="29"/>
      <c r="H12" s="32"/>
      <c r="I12" s="33"/>
    </row>
    <row r="13" s="1" customFormat="1" ht="371" customHeight="1" spans="1:9">
      <c r="A13" s="34"/>
      <c r="B13" s="35"/>
      <c r="C13" s="36"/>
      <c r="D13" s="37"/>
      <c r="E13" s="38"/>
      <c r="F13" s="39"/>
      <c r="G13" s="37"/>
      <c r="H13" s="40"/>
      <c r="I13" s="41"/>
    </row>
    <row r="14" s="1" customFormat="1" ht="76" customHeight="1" spans="1:9">
      <c r="A14" s="11">
        <v>9</v>
      </c>
      <c r="B14" s="42" t="s">
        <v>28</v>
      </c>
      <c r="C14" s="43" t="s">
        <v>29</v>
      </c>
      <c r="D14" s="14">
        <v>90</v>
      </c>
      <c r="E14" s="44" t="s">
        <v>18</v>
      </c>
      <c r="F14" s="45">
        <v>42</v>
      </c>
      <c r="G14" s="14">
        <f>D14*F14</f>
        <v>3780</v>
      </c>
      <c r="H14" s="46" t="str">
        <f>_xlfn.DISPIMG("ID_04CC3B3515AA42C28C9242E088E34992",1)</f>
        <v>=DISPIMG("ID_04CC3B3515AA42C28C9242E088E34992",1)</v>
      </c>
      <c r="I14" s="15"/>
    </row>
    <row r="15" s="1" customFormat="1" ht="113" customHeight="1" spans="1:9">
      <c r="A15" s="11">
        <v>10</v>
      </c>
      <c r="B15" s="42" t="s">
        <v>30</v>
      </c>
      <c r="C15" s="43" t="s">
        <v>31</v>
      </c>
      <c r="D15" s="14">
        <v>90</v>
      </c>
      <c r="E15" s="44" t="s">
        <v>18</v>
      </c>
      <c r="F15" s="45">
        <v>220</v>
      </c>
      <c r="G15" s="14">
        <f>D15*F15</f>
        <v>19800</v>
      </c>
      <c r="H15" s="46" t="str">
        <f>_xlfn.DISPIMG("ID_E27B22C2EF9741AF93E128691614BDD2",1)</f>
        <v>=DISPIMG("ID_E27B22C2EF9741AF93E128691614BDD2",1)</v>
      </c>
      <c r="I15" s="15"/>
    </row>
    <row r="16" s="1" customFormat="1" ht="147" customHeight="1" spans="1:9">
      <c r="A16" s="11">
        <v>11</v>
      </c>
      <c r="B16" s="42" t="s">
        <v>32</v>
      </c>
      <c r="C16" s="43" t="s">
        <v>33</v>
      </c>
      <c r="D16" s="14">
        <v>90</v>
      </c>
      <c r="E16" s="44" t="s">
        <v>18</v>
      </c>
      <c r="F16" s="45">
        <v>98</v>
      </c>
      <c r="G16" s="14">
        <f>D16*F16</f>
        <v>8820</v>
      </c>
      <c r="H16" s="46" t="str">
        <f>_xlfn.DISPIMG("ID_0AD0AA81FF0C402C9C31249DE4FAE8CC",1)</f>
        <v>=DISPIMG("ID_0AD0AA81FF0C402C9C31249DE4FAE8CC",1)</v>
      </c>
      <c r="I16" s="15"/>
    </row>
    <row r="17" s="1" customFormat="1" ht="171" customHeight="1" spans="1:9">
      <c r="A17" s="11">
        <v>12</v>
      </c>
      <c r="B17" s="42" t="s">
        <v>34</v>
      </c>
      <c r="C17" s="43" t="s">
        <v>35</v>
      </c>
      <c r="D17" s="14">
        <v>90</v>
      </c>
      <c r="E17" s="44" t="s">
        <v>18</v>
      </c>
      <c r="F17" s="45">
        <v>120</v>
      </c>
      <c r="G17" s="14">
        <f>D17*F17</f>
        <v>10800</v>
      </c>
      <c r="H17" s="46" t="str">
        <f>_xlfn.DISPIMG("ID_9DF4B10EB69145DFA87CD5110B832D79",1)</f>
        <v>=DISPIMG("ID_9DF4B10EB69145DFA87CD5110B832D79",1)</v>
      </c>
      <c r="I17" s="15"/>
    </row>
    <row r="18" s="1" customFormat="1" ht="31" customHeight="1" spans="1:9">
      <c r="A18" s="47" t="s">
        <v>36</v>
      </c>
      <c r="B18" s="48"/>
      <c r="C18" s="49">
        <f>G18</f>
        <v>404420</v>
      </c>
      <c r="D18" s="50"/>
      <c r="E18" s="50"/>
      <c r="F18" s="50"/>
      <c r="G18" s="51">
        <f>SUM(G4:G17)</f>
        <v>404420</v>
      </c>
      <c r="H18" s="52"/>
      <c r="I18" s="53"/>
    </row>
  </sheetData>
  <mergeCells count="14">
    <mergeCell ref="A1:I1"/>
    <mergeCell ref="A2:I2"/>
    <mergeCell ref="A18:B18"/>
    <mergeCell ref="C18:F18"/>
    <mergeCell ref="G18:H18"/>
    <mergeCell ref="A11:A13"/>
    <mergeCell ref="B11:B13"/>
    <mergeCell ref="C11:C13"/>
    <mergeCell ref="D11:D13"/>
    <mergeCell ref="E11:E13"/>
    <mergeCell ref="F11:F13"/>
    <mergeCell ref="G11:G13"/>
    <mergeCell ref="H11:H13"/>
    <mergeCell ref="I11:I13"/>
  </mergeCells>
  <pageMargins left="0.357638888888889" right="0.357638888888889" top="0.409027777777778" bottom="0.60625" header="0.302777777777778" footer="0.302777777777778"/>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连城产权交易</cp:lastModifiedBy>
  <dcterms:created xsi:type="dcterms:W3CDTF">2026-01-13T08:38:00Z</dcterms:created>
  <dcterms:modified xsi:type="dcterms:W3CDTF">2026-01-23T09:52:25Z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2BB77109E8F548DF976E727D857C2329_13</vt:lpwstr>
  </property>
  <property fmtid="{D5CDD505-2E9C-101B-9397-08002B2CF9AE}" pid="3" name="KSOProductBuildVer">
    <vt:lpwstr>2052-12.1.0.24657</vt:lpwstr>
  </property>
  <property fmtid="{D5CDD505-2E9C-101B-9397-08002B2CF9AE}" pid="4" name="CalculationRule">
    <vt:i4>1</vt:i4>
  </property>
</Properties>
</file>